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28455" windowHeight="12525"/>
  </bookViews>
  <sheets>
    <sheet name="Resolución" sheetId="1" r:id="rId1"/>
    <sheet name="Análisis de datos" sheetId="2" r:id="rId2"/>
    <sheet name="Histograma" sheetId="3" r:id="rId3"/>
  </sheets>
  <calcPr calcId="145621"/>
  <customWorkbookViews>
    <customWorkbookView name="Luffi - Vista personalizada" guid="{7542A1DD-2DC0-4862-BB11-E6F287D87E0A}" mergeInterval="0" personalView="1" maximized="1" xWindow="1" yWindow="1" windowWidth="1920" windowHeight="850" activeSheetId="4"/>
  </customWorkbookViews>
</workbook>
</file>

<file path=xl/calcChain.xml><?xml version="1.0" encoding="utf-8"?>
<calcChain xmlns="http://schemas.openxmlformats.org/spreadsheetml/2006/main">
  <c r="D12" i="2" l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C56" i="1"/>
  <c r="D58" i="1"/>
  <c r="D64" i="1" l="1"/>
  <c r="D21" i="1" l="1"/>
  <c r="E21" i="1" s="1"/>
  <c r="D50" i="1"/>
  <c r="E50" i="1" s="1"/>
  <c r="D36" i="1"/>
  <c r="E36" i="1" s="1"/>
  <c r="D27" i="1"/>
  <c r="E27" i="1" s="1"/>
  <c r="D55" i="1"/>
  <c r="E55" i="1" s="1"/>
  <c r="D44" i="1"/>
  <c r="E44" i="1" s="1"/>
  <c r="D22" i="1"/>
  <c r="E22" i="1" s="1"/>
  <c r="D49" i="1"/>
  <c r="E49" i="1" s="1"/>
  <c r="D46" i="1"/>
  <c r="E46" i="1" s="1"/>
  <c r="D23" i="1"/>
  <c r="E23" i="1" s="1"/>
  <c r="D54" i="1"/>
  <c r="E54" i="1" s="1"/>
  <c r="D39" i="1"/>
  <c r="E39" i="1" s="1"/>
  <c r="D32" i="1"/>
  <c r="E32" i="1" s="1"/>
  <c r="D28" i="1"/>
  <c r="E28" i="1" s="1"/>
  <c r="D38" i="1"/>
  <c r="E38" i="1" s="1"/>
  <c r="D43" i="1"/>
  <c r="E43" i="1" s="1"/>
  <c r="D40" i="1"/>
  <c r="E40" i="1" s="1"/>
  <c r="D37" i="1"/>
  <c r="E37" i="1" s="1"/>
  <c r="D53" i="1"/>
  <c r="E53" i="1" s="1"/>
  <c r="D34" i="1"/>
  <c r="E34" i="1" s="1"/>
  <c r="D33" i="1"/>
  <c r="E33" i="1" s="1"/>
  <c r="D30" i="1"/>
  <c r="E30" i="1" s="1"/>
  <c r="D51" i="1"/>
  <c r="E51" i="1" s="1"/>
  <c r="D35" i="1"/>
  <c r="E35" i="1" s="1"/>
  <c r="D19" i="1"/>
  <c r="E19" i="1" s="1"/>
  <c r="D24" i="1"/>
  <c r="E24" i="1" s="1"/>
  <c r="D45" i="1"/>
  <c r="E45" i="1" s="1"/>
  <c r="D25" i="1"/>
  <c r="E25" i="1" s="1"/>
  <c r="D52" i="1"/>
  <c r="E52" i="1" s="1"/>
  <c r="D18" i="1"/>
  <c r="E18" i="1" s="1"/>
  <c r="D42" i="1"/>
  <c r="E42" i="1" s="1"/>
  <c r="D26" i="1"/>
  <c r="E26" i="1" s="1"/>
  <c r="D47" i="1"/>
  <c r="E47" i="1" s="1"/>
  <c r="D31" i="1"/>
  <c r="E31" i="1" s="1"/>
  <c r="D48" i="1"/>
  <c r="E48" i="1" s="1"/>
  <c r="D20" i="1"/>
  <c r="E20" i="1" s="1"/>
  <c r="D41" i="1"/>
  <c r="E41" i="1" s="1"/>
  <c r="D29" i="1"/>
  <c r="E29" i="1" s="1"/>
  <c r="E56" i="1" l="1"/>
  <c r="D71" i="1" s="1"/>
  <c r="D78" i="1" s="1"/>
  <c r="D87" i="1" l="1"/>
</calcChain>
</file>

<file path=xl/sharedStrings.xml><?xml version="1.0" encoding="utf-8"?>
<sst xmlns="http://schemas.openxmlformats.org/spreadsheetml/2006/main" count="60" uniqueCount="41">
  <si>
    <t>Ensayo Nº</t>
  </si>
  <si>
    <t>Resistencia de Rotura a Compresión (Mpa)</t>
  </si>
  <si>
    <t xml:space="preserve">f´ci-f´cm </t>
  </si>
  <si>
    <r>
      <t>(f´ci-f´cm)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</si>
  <si>
    <t>Mpa</t>
  </si>
  <si>
    <t>Total de Resultados n =</t>
  </si>
  <si>
    <t>Clase</t>
  </si>
  <si>
    <t>y mayor...</t>
  </si>
  <si>
    <t>Frecuencia</t>
  </si>
  <si>
    <t>Columna1</t>
  </si>
  <si>
    <t>Media</t>
  </si>
  <si>
    <t>Error típico</t>
  </si>
  <si>
    <t>Mediana</t>
  </si>
  <si>
    <t>Moda</t>
  </si>
  <si>
    <t>Desviación estándar</t>
  </si>
  <si>
    <t>Varianza de la muestra</t>
  </si>
  <si>
    <t>Curtosis</t>
  </si>
  <si>
    <t>Coeficiente de asimetría</t>
  </si>
  <si>
    <t>Rango</t>
  </si>
  <si>
    <t>Mínimo</t>
  </si>
  <si>
    <t>Máximo</t>
  </si>
  <si>
    <t>Suma</t>
  </si>
  <si>
    <t>Cuenta</t>
  </si>
  <si>
    <t>f'c =</t>
  </si>
  <si>
    <t>Resistencia especificada o característica</t>
  </si>
  <si>
    <t>Coeficiente de Variación</t>
  </si>
  <si>
    <t>Sn =</t>
  </si>
  <si>
    <t>Desviación normal Sn</t>
  </si>
  <si>
    <t xml:space="preserve">δ = </t>
  </si>
  <si>
    <t>f´cm =</t>
  </si>
  <si>
    <t>CATEDRA TECNOLOGÍA DE LOS MATERIALES DE CONSTRUCCIÓN</t>
  </si>
  <si>
    <t>FACULTAD DE CIENCIAS EXACTAS, FÍSICAS Y NATURALES</t>
  </si>
  <si>
    <t>UNIVERSIDAD NACIONAL DE CÓRDOBA</t>
  </si>
  <si>
    <t>EJERCICIO 1</t>
  </si>
  <si>
    <t>Rango de Clase</t>
  </si>
  <si>
    <t xml:space="preserve">Verificado con la herramientas de Excel - En el caso de no tenerlas buscarlas en  "Opciones de Excel" - "Complementos". </t>
  </si>
  <si>
    <t>Autores</t>
  </si>
  <si>
    <t>Ing. Pablo Gustavo Stumpf</t>
  </si>
  <si>
    <t>Inga. M. Gabriela Durán</t>
  </si>
  <si>
    <t>Ing. Jorge Pagliero</t>
  </si>
  <si>
    <t>Cirsoc 201 - 2005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</si>
</sst>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1" applyFont="1"/>
    <xf numFmtId="0" fontId="0" fillId="0" borderId="0" xfId="0" applyAlignment="1">
      <alignment horizontal="left"/>
    </xf>
    <xf numFmtId="2" fontId="0" fillId="0" borderId="0" xfId="0" applyNumberFormat="1"/>
    <xf numFmtId="164" fontId="0" fillId="0" borderId="0" xfId="0" applyNumberFormat="1"/>
    <xf numFmtId="164" fontId="0" fillId="0" borderId="0" xfId="1" applyFont="1" applyAlignment="1">
      <alignment horizontal="right"/>
    </xf>
    <xf numFmtId="165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 vertical="center" wrapText="1"/>
    </xf>
    <xf numFmtId="164" fontId="0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64" fontId="0" fillId="0" borderId="3" xfId="1" applyFont="1" applyBorder="1"/>
    <xf numFmtId="2" fontId="0" fillId="0" borderId="3" xfId="0" applyNumberFormat="1" applyBorder="1"/>
    <xf numFmtId="164" fontId="0" fillId="0" borderId="3" xfId="0" applyNumberFormat="1" applyBorder="1"/>
    <xf numFmtId="0" fontId="4" fillId="0" borderId="0" xfId="0" applyFont="1" applyAlignment="1">
      <alignment horizontal="left"/>
    </xf>
    <xf numFmtId="164" fontId="5" fillId="0" borderId="0" xfId="1" applyFont="1" applyAlignment="1">
      <alignment horizontal="right"/>
    </xf>
    <xf numFmtId="10" fontId="0" fillId="0" borderId="0" xfId="2" applyNumberFormat="1" applyFont="1"/>
    <xf numFmtId="0" fontId="6" fillId="0" borderId="0" xfId="0" applyFont="1" applyProtection="1"/>
    <xf numFmtId="0" fontId="0" fillId="0" borderId="0" xfId="0" applyProtection="1"/>
    <xf numFmtId="0" fontId="7" fillId="0" borderId="0" xfId="0" applyFont="1" applyProtection="1"/>
    <xf numFmtId="0" fontId="0" fillId="0" borderId="0" xfId="0" applyAlignment="1"/>
    <xf numFmtId="0" fontId="0" fillId="0" borderId="0" xfId="0" applyNumberFormat="1" applyFill="1" applyBorder="1" applyAlignment="1"/>
    <xf numFmtId="10" fontId="0" fillId="0" borderId="0" xfId="0" applyNumberFormat="1" applyFill="1" applyBorder="1" applyAlignment="1"/>
    <xf numFmtId="0" fontId="8" fillId="0" borderId="0" xfId="0" applyFont="1"/>
    <xf numFmtId="0" fontId="9" fillId="0" borderId="0" xfId="0" applyFont="1"/>
    <xf numFmtId="0" fontId="0" fillId="0" borderId="0" xfId="0" applyBorder="1" applyAlignment="1">
      <alignment horizontal="center"/>
    </xf>
    <xf numFmtId="164" fontId="0" fillId="0" borderId="0" xfId="1" applyFont="1" applyBorder="1"/>
    <xf numFmtId="164" fontId="0" fillId="0" borderId="0" xfId="0" applyNumberFormat="1" applyBorder="1"/>
    <xf numFmtId="0" fontId="3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Histograma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680372476347362"/>
          <c:y val="0.12723034620672416"/>
          <c:w val="0.70790457049291156"/>
          <c:h val="0.61659217597800275"/>
        </c:manualLayout>
      </c:layout>
      <c:barChart>
        <c:barDir val="col"/>
        <c:grouping val="clustered"/>
        <c:varyColors val="0"/>
        <c:ser>
          <c:idx val="0"/>
          <c:order val="0"/>
          <c:tx>
            <c:v>Frecuencia</c:v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Histograma!$A$11:$A$25</c:f>
              <c:strCache>
                <c:ptCount val="15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  <c:pt idx="13">
                  <c:v>42</c:v>
                </c:pt>
                <c:pt idx="14">
                  <c:v>y mayor...</c:v>
                </c:pt>
              </c:strCache>
            </c:strRef>
          </c:cat>
          <c:val>
            <c:numRef>
              <c:f>Histograma!$B$11:$B$25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10</c:v>
                </c:pt>
                <c:pt idx="8">
                  <c:v>8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8202624"/>
        <c:axId val="108204800"/>
      </c:barChart>
      <c:catAx>
        <c:axId val="108202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Clase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08204800"/>
        <c:crosses val="autoZero"/>
        <c:auto val="1"/>
        <c:lblAlgn val="ctr"/>
        <c:lblOffset val="100"/>
        <c:noMultiLvlLbl val="0"/>
      </c:catAx>
      <c:valAx>
        <c:axId val="1082048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Frecuencia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82026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104774</xdr:rowOff>
    </xdr:from>
    <xdr:to>
      <xdr:col>9</xdr:col>
      <xdr:colOff>66676</xdr:colOff>
      <xdr:row>13</xdr:row>
      <xdr:rowOff>180976</xdr:rowOff>
    </xdr:to>
    <xdr:sp macro="" textlink="">
      <xdr:nvSpPr>
        <xdr:cNvPr id="6" name="5 CuadroTexto"/>
        <xdr:cNvSpPr txBox="1"/>
      </xdr:nvSpPr>
      <xdr:spPr>
        <a:xfrm>
          <a:off x="9525" y="1047749"/>
          <a:ext cx="7467601" cy="16002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s-ES" sz="1100"/>
            <a:t>Al realizar el control de calidad de un hormigón</a:t>
          </a:r>
          <a:r>
            <a:rPr lang="es-ES" sz="1100" baseline="0"/>
            <a:t>  de obra se han moldeado  probetas que se ensayaron a compresión a la edad de 28 días. En total se realizaron 38 pastones , hormigonando tres probetas de cada uno, siendo los datos el promedio de las tres probetas. La dispersión de los ensayos individuales no superó el 15%.</a:t>
          </a:r>
        </a:p>
        <a:p>
          <a:pPr algn="l"/>
          <a:r>
            <a:rPr lang="es-ES" sz="1100" baseline="0"/>
            <a:t>a) Calcular la resistencia media , la dispersión normal,  el coeficiente de variación y la resistencia característica correspondiente a una probabilidad de que el 10% (Cirsoc 201 - 2005) en vigencia, de los resultados de los ensayos arrojen resistecia menores  que f'c</a:t>
          </a:r>
        </a:p>
        <a:p>
          <a:pPr algn="l"/>
          <a:r>
            <a:rPr lang="es-ES" sz="1100"/>
            <a:t>b)Dibujar el histograma correspondiente</a:t>
          </a:r>
          <a:r>
            <a:rPr lang="es-ES" sz="1100" baseline="0"/>
            <a:t> a las frecuencias de resultados observados, agrupados en intervalos de clase (intervalos de resistencias)</a:t>
          </a:r>
          <a:endParaRPr lang="es-ES" sz="1100"/>
        </a:p>
      </xdr:txBody>
    </xdr:sp>
    <xdr:clientData/>
  </xdr:twoCellAnchor>
  <xdr:twoCellAnchor>
    <xdr:from>
      <xdr:col>2</xdr:col>
      <xdr:colOff>685800</xdr:colOff>
      <xdr:row>83</xdr:row>
      <xdr:rowOff>171450</xdr:rowOff>
    </xdr:from>
    <xdr:to>
      <xdr:col>4</xdr:col>
      <xdr:colOff>762000</xdr:colOff>
      <xdr:row>85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38375" y="14077950"/>
          <a:ext cx="1866900" cy="2095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38100</xdr:colOff>
      <xdr:row>80</xdr:row>
      <xdr:rowOff>104776</xdr:rowOff>
    </xdr:from>
    <xdr:to>
      <xdr:col>9</xdr:col>
      <xdr:colOff>38100</xdr:colOff>
      <xdr:row>83</xdr:row>
      <xdr:rowOff>47626</xdr:rowOff>
    </xdr:to>
    <xdr:sp macro="" textlink="">
      <xdr:nvSpPr>
        <xdr:cNvPr id="9" name="8 CuadroTexto"/>
        <xdr:cNvSpPr txBox="1"/>
      </xdr:nvSpPr>
      <xdr:spPr>
        <a:xfrm>
          <a:off x="38100" y="14011276"/>
          <a:ext cx="74104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/>
            <a:t>Resistencia</a:t>
          </a:r>
          <a:r>
            <a:rPr lang="es-ES" sz="1100" baseline="0"/>
            <a:t> característica  (Cirsoc 201 - 2002), representa a aquel valor de la Resistencia que tiene la probabilidad de ser superado por el 90% de los resultados de ensayo</a:t>
          </a:r>
          <a:endParaRPr lang="es-ES" sz="1100"/>
        </a:p>
      </xdr:txBody>
    </xdr:sp>
    <xdr:clientData/>
  </xdr:twoCellAnchor>
  <xdr:twoCellAnchor>
    <xdr:from>
      <xdr:col>2</xdr:col>
      <xdr:colOff>733425</xdr:colOff>
      <xdr:row>73</xdr:row>
      <xdr:rowOff>47625</xdr:rowOff>
    </xdr:from>
    <xdr:to>
      <xdr:col>4</xdr:col>
      <xdr:colOff>419100</xdr:colOff>
      <xdr:row>75</xdr:row>
      <xdr:rowOff>104775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86000" y="14144625"/>
          <a:ext cx="1476375" cy="4381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628650</xdr:colOff>
      <xdr:row>66</xdr:row>
      <xdr:rowOff>28575</xdr:rowOff>
    </xdr:from>
    <xdr:to>
      <xdr:col>4</xdr:col>
      <xdr:colOff>400050</xdr:colOff>
      <xdr:row>69</xdr:row>
      <xdr:rowOff>85725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181225" y="12792075"/>
          <a:ext cx="1562100" cy="6286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514350</xdr:colOff>
      <xdr:row>59</xdr:row>
      <xdr:rowOff>66675</xdr:rowOff>
    </xdr:from>
    <xdr:to>
      <xdr:col>5</xdr:col>
      <xdr:colOff>609600</xdr:colOff>
      <xdr:row>61</xdr:row>
      <xdr:rowOff>104775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66925" y="11496675"/>
          <a:ext cx="2905125" cy="4191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104775</xdr:rowOff>
    </xdr:from>
    <xdr:to>
      <xdr:col>7</xdr:col>
      <xdr:colOff>590550</xdr:colOff>
      <xdr:row>8</xdr:row>
      <xdr:rowOff>9525</xdr:rowOff>
    </xdr:to>
    <xdr:sp macro="" textlink="">
      <xdr:nvSpPr>
        <xdr:cNvPr id="2" name="1 CuadroTexto"/>
        <xdr:cNvSpPr txBox="1"/>
      </xdr:nvSpPr>
      <xdr:spPr>
        <a:xfrm>
          <a:off x="9525" y="914400"/>
          <a:ext cx="7191375" cy="476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latin typeface="+mn-lt"/>
              <a:ea typeface="+mn-ea"/>
              <a:cs typeface="+mn-cs"/>
            </a:rPr>
            <a:t>Verificado</a:t>
          </a:r>
          <a:r>
            <a:rPr lang="es-E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con la herramientas de Excel - En el caso de no tenerlas buscarlas en  "Opciones de Excel" - "Complementos".</a:t>
          </a:r>
          <a:endParaRPr lang="es-E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695324</xdr:colOff>
      <xdr:row>9</xdr:row>
      <xdr:rowOff>9525</xdr:rowOff>
    </xdr:from>
    <xdr:to>
      <xdr:col>9</xdr:col>
      <xdr:colOff>666750</xdr:colOff>
      <xdr:row>30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N94"/>
  <sheetViews>
    <sheetView showGridLines="0" tabSelected="1" workbookViewId="0">
      <selection activeCell="K17" sqref="K17"/>
    </sheetView>
  </sheetViews>
  <sheetFormatPr baseColWidth="10" defaultRowHeight="15" x14ac:dyDescent="0.25"/>
  <cols>
    <col min="1" max="1" width="11.42578125" style="1"/>
    <col min="2" max="2" width="11.85546875" style="3" customWidth="1"/>
    <col min="3" max="3" width="13.140625" customWidth="1"/>
    <col min="4" max="4" width="13.7109375" customWidth="1"/>
    <col min="5" max="5" width="15.28515625" customWidth="1"/>
    <col min="10" max="10" width="11.42578125" style="3"/>
    <col min="12" max="12" width="11.5703125" bestFit="1" customWidth="1"/>
  </cols>
  <sheetData>
    <row r="1" spans="1:1" s="27" customFormat="1" ht="18.75" x14ac:dyDescent="0.3">
      <c r="A1" s="26" t="s">
        <v>30</v>
      </c>
    </row>
    <row r="2" spans="1:1" s="27" customFormat="1" x14ac:dyDescent="0.25">
      <c r="A2" s="27" t="s">
        <v>31</v>
      </c>
    </row>
    <row r="3" spans="1:1" s="27" customFormat="1" x14ac:dyDescent="0.25">
      <c r="A3" s="27" t="s">
        <v>32</v>
      </c>
    </row>
    <row r="4" spans="1:1" s="27" customFormat="1" x14ac:dyDescent="0.25"/>
    <row r="5" spans="1:1" s="27" customFormat="1" x14ac:dyDescent="0.25">
      <c r="A5" s="28" t="s">
        <v>33</v>
      </c>
    </row>
    <row r="6" spans="1:1" x14ac:dyDescent="0.25">
      <c r="A6" s="12"/>
    </row>
    <row r="7" spans="1:1" x14ac:dyDescent="0.25">
      <c r="A7" s="12"/>
    </row>
    <row r="8" spans="1:1" x14ac:dyDescent="0.25">
      <c r="A8" s="12"/>
    </row>
    <row r="9" spans="1:1" x14ac:dyDescent="0.25">
      <c r="A9" s="12"/>
    </row>
    <row r="10" spans="1:1" x14ac:dyDescent="0.25">
      <c r="A10" s="12"/>
    </row>
    <row r="11" spans="1:1" x14ac:dyDescent="0.25">
      <c r="A11" s="12"/>
    </row>
    <row r="12" spans="1:1" x14ac:dyDescent="0.25">
      <c r="A12" s="12"/>
    </row>
    <row r="13" spans="1:1" x14ac:dyDescent="0.25">
      <c r="A13" s="12"/>
    </row>
    <row r="14" spans="1:1" x14ac:dyDescent="0.25">
      <c r="A14" s="12"/>
    </row>
    <row r="15" spans="1:1" x14ac:dyDescent="0.25">
      <c r="A15" s="12"/>
    </row>
    <row r="16" spans="1:1" x14ac:dyDescent="0.25">
      <c r="A16" s="12"/>
    </row>
    <row r="17" spans="2:14" ht="60" x14ac:dyDescent="0.25">
      <c r="B17" s="17" t="s">
        <v>0</v>
      </c>
      <c r="C17" s="18" t="s">
        <v>1</v>
      </c>
      <c r="D17" s="17" t="s">
        <v>2</v>
      </c>
      <c r="E17" s="17" t="s">
        <v>3</v>
      </c>
      <c r="F17" s="39"/>
      <c r="G17" s="39"/>
      <c r="H17" s="39"/>
    </row>
    <row r="18" spans="2:14" x14ac:dyDescent="0.25">
      <c r="B18" s="19">
        <v>1</v>
      </c>
      <c r="C18" s="20">
        <v>29.8</v>
      </c>
      <c r="D18" s="21">
        <f t="shared" ref="D18:D55" si="0">+C18-$D$64</f>
        <v>-0.46842105263158373</v>
      </c>
      <c r="E18" s="20">
        <f>+D18^2</f>
        <v>0.21941828254848095</v>
      </c>
      <c r="F18" s="2"/>
      <c r="G18" s="2"/>
      <c r="H18" s="2"/>
    </row>
    <row r="19" spans="2:14" x14ac:dyDescent="0.25">
      <c r="B19" s="19">
        <v>2</v>
      </c>
      <c r="C19" s="20">
        <v>26.5</v>
      </c>
      <c r="D19" s="21">
        <f t="shared" si="0"/>
        <v>-3.7684210526315844</v>
      </c>
      <c r="E19" s="20">
        <f t="shared" ref="E19:E55" si="1">+D19^2</f>
        <v>14.20099722991694</v>
      </c>
      <c r="F19" s="6"/>
      <c r="K19" s="5"/>
      <c r="L19" s="6"/>
      <c r="N19" s="8"/>
    </row>
    <row r="20" spans="2:14" x14ac:dyDescent="0.25">
      <c r="B20" s="19">
        <v>3</v>
      </c>
      <c r="C20" s="20">
        <v>25.6</v>
      </c>
      <c r="D20" s="21">
        <f t="shared" si="0"/>
        <v>-4.668421052631583</v>
      </c>
      <c r="E20" s="20">
        <f t="shared" si="1"/>
        <v>21.794155124653777</v>
      </c>
      <c r="F20" s="6"/>
      <c r="K20" s="5"/>
      <c r="L20" s="6"/>
      <c r="N20" s="8"/>
    </row>
    <row r="21" spans="2:14" x14ac:dyDescent="0.25">
      <c r="B21" s="19">
        <v>4</v>
      </c>
      <c r="C21" s="20">
        <v>21</v>
      </c>
      <c r="D21" s="21">
        <f t="shared" si="0"/>
        <v>-9.2684210526315844</v>
      </c>
      <c r="E21" s="20">
        <f t="shared" si="1"/>
        <v>85.903628808864369</v>
      </c>
      <c r="F21" s="6"/>
      <c r="K21" s="5"/>
      <c r="L21" s="6"/>
      <c r="N21" s="8"/>
    </row>
    <row r="22" spans="2:14" x14ac:dyDescent="0.25">
      <c r="B22" s="19">
        <v>5</v>
      </c>
      <c r="C22" s="20">
        <v>31.9</v>
      </c>
      <c r="D22" s="21">
        <f t="shared" si="0"/>
        <v>1.6315789473684141</v>
      </c>
      <c r="E22" s="20">
        <f t="shared" si="1"/>
        <v>2.6620498614958223</v>
      </c>
      <c r="F22" s="6"/>
      <c r="K22" s="5"/>
      <c r="L22" s="6"/>
      <c r="N22" s="8"/>
    </row>
    <row r="23" spans="2:14" x14ac:dyDescent="0.25">
      <c r="B23" s="19">
        <v>6</v>
      </c>
      <c r="C23" s="20">
        <v>32.1</v>
      </c>
      <c r="D23" s="21">
        <f t="shared" si="0"/>
        <v>1.831578947368417</v>
      </c>
      <c r="E23" s="20">
        <f t="shared" si="1"/>
        <v>3.3546814404431982</v>
      </c>
      <c r="F23" s="6"/>
      <c r="K23" s="5"/>
      <c r="L23" s="6"/>
      <c r="N23" s="8"/>
    </row>
    <row r="24" spans="2:14" x14ac:dyDescent="0.25">
      <c r="B24" s="19">
        <v>7</v>
      </c>
      <c r="C24" s="20">
        <v>34</v>
      </c>
      <c r="D24" s="21">
        <f t="shared" si="0"/>
        <v>3.7315789473684156</v>
      </c>
      <c r="E24" s="20">
        <f t="shared" si="1"/>
        <v>13.924681440443173</v>
      </c>
      <c r="F24" s="6"/>
      <c r="K24" s="5"/>
      <c r="L24" s="6"/>
      <c r="N24" s="8"/>
    </row>
    <row r="25" spans="2:14" x14ac:dyDescent="0.25">
      <c r="B25" s="19">
        <v>8</v>
      </c>
      <c r="C25" s="20">
        <v>35.700000000000003</v>
      </c>
      <c r="D25" s="21">
        <f t="shared" si="0"/>
        <v>5.4315789473684184</v>
      </c>
      <c r="E25" s="20">
        <f t="shared" si="1"/>
        <v>29.502049861495816</v>
      </c>
      <c r="F25" s="6"/>
      <c r="K25" s="5"/>
      <c r="L25" s="6"/>
      <c r="N25" s="8"/>
    </row>
    <row r="26" spans="2:14" x14ac:dyDescent="0.25">
      <c r="B26" s="19">
        <v>9</v>
      </c>
      <c r="C26" s="20">
        <v>36.9</v>
      </c>
      <c r="D26" s="21">
        <f t="shared" si="0"/>
        <v>6.6315789473684141</v>
      </c>
      <c r="E26" s="20">
        <f t="shared" si="1"/>
        <v>43.977839335179965</v>
      </c>
      <c r="F26" s="6"/>
      <c r="K26" s="5"/>
      <c r="L26" s="6"/>
      <c r="N26" s="8"/>
    </row>
    <row r="27" spans="2:14" x14ac:dyDescent="0.25">
      <c r="B27" s="19">
        <v>10</v>
      </c>
      <c r="C27" s="20">
        <v>30.5</v>
      </c>
      <c r="D27" s="21">
        <f t="shared" si="0"/>
        <v>0.23157894736841556</v>
      </c>
      <c r="E27" s="20">
        <f t="shared" si="1"/>
        <v>5.3628808864263383E-2</v>
      </c>
      <c r="F27" s="6"/>
      <c r="K27" s="5"/>
      <c r="L27" s="6"/>
      <c r="N27" s="8"/>
    </row>
    <row r="28" spans="2:14" x14ac:dyDescent="0.25">
      <c r="B28" s="19">
        <v>11</v>
      </c>
      <c r="C28" s="20">
        <v>30.2</v>
      </c>
      <c r="D28" s="21">
        <f t="shared" si="0"/>
        <v>-6.8421052631585155E-2</v>
      </c>
      <c r="E28" s="20">
        <f t="shared" si="1"/>
        <v>4.6814404432141462E-3</v>
      </c>
      <c r="F28" s="6"/>
      <c r="K28" s="5"/>
      <c r="L28" s="6"/>
      <c r="N28" s="8"/>
    </row>
    <row r="29" spans="2:14" x14ac:dyDescent="0.25">
      <c r="B29" s="19">
        <v>12</v>
      </c>
      <c r="C29" s="20">
        <v>26.4</v>
      </c>
      <c r="D29" s="21">
        <f t="shared" si="0"/>
        <v>-3.8684210526315859</v>
      </c>
      <c r="E29" s="20">
        <f t="shared" si="1"/>
        <v>14.964681440443266</v>
      </c>
      <c r="F29" s="6"/>
      <c r="K29" s="5"/>
      <c r="L29" s="6"/>
      <c r="N29" s="8"/>
    </row>
    <row r="30" spans="2:14" x14ac:dyDescent="0.25">
      <c r="B30" s="19">
        <v>13</v>
      </c>
      <c r="C30" s="20">
        <v>26.1</v>
      </c>
      <c r="D30" s="21">
        <f t="shared" si="0"/>
        <v>-4.168421052631583</v>
      </c>
      <c r="E30" s="20">
        <f t="shared" si="1"/>
        <v>17.375734072022194</v>
      </c>
      <c r="F30" s="6"/>
      <c r="K30" s="5"/>
      <c r="L30" s="6"/>
      <c r="N30" s="8"/>
    </row>
    <row r="31" spans="2:14" x14ac:dyDescent="0.25">
      <c r="B31" s="19">
        <v>14</v>
      </c>
      <c r="C31" s="20">
        <v>24.2</v>
      </c>
      <c r="D31" s="21">
        <f t="shared" si="0"/>
        <v>-6.0684210526315852</v>
      </c>
      <c r="E31" s="20">
        <f t="shared" si="1"/>
        <v>36.825734072022236</v>
      </c>
      <c r="F31" s="6"/>
      <c r="K31" s="5"/>
      <c r="L31" s="6"/>
      <c r="N31" s="8"/>
    </row>
    <row r="32" spans="2:14" x14ac:dyDescent="0.25">
      <c r="B32" s="19">
        <v>15</v>
      </c>
      <c r="C32" s="20">
        <v>30.6</v>
      </c>
      <c r="D32" s="21">
        <f t="shared" si="0"/>
        <v>0.33157894736841698</v>
      </c>
      <c r="E32" s="20">
        <f t="shared" si="1"/>
        <v>0.10994459833794744</v>
      </c>
      <c r="F32" s="6"/>
      <c r="K32" s="5"/>
      <c r="L32" s="6"/>
      <c r="N32" s="8"/>
    </row>
    <row r="33" spans="2:14" x14ac:dyDescent="0.25">
      <c r="B33" s="19">
        <v>16</v>
      </c>
      <c r="C33" s="20">
        <v>31.2</v>
      </c>
      <c r="D33" s="21">
        <f t="shared" si="0"/>
        <v>0.93157894736841484</v>
      </c>
      <c r="E33" s="20">
        <f t="shared" si="1"/>
        <v>0.86783933518004386</v>
      </c>
      <c r="F33" s="6"/>
      <c r="K33" s="5"/>
      <c r="L33" s="6"/>
      <c r="N33" s="8"/>
    </row>
    <row r="34" spans="2:14" x14ac:dyDescent="0.25">
      <c r="B34" s="19">
        <v>17</v>
      </c>
      <c r="C34" s="20">
        <v>39.200000000000003</v>
      </c>
      <c r="D34" s="21">
        <f t="shared" si="0"/>
        <v>8.9315789473684184</v>
      </c>
      <c r="E34" s="20">
        <f t="shared" si="1"/>
        <v>79.773102493074745</v>
      </c>
      <c r="F34" s="6"/>
      <c r="K34" s="5"/>
      <c r="L34" s="6"/>
      <c r="N34" s="8"/>
    </row>
    <row r="35" spans="2:14" x14ac:dyDescent="0.25">
      <c r="B35" s="19">
        <v>18</v>
      </c>
      <c r="C35" s="20">
        <v>34.299999999999997</v>
      </c>
      <c r="D35" s="21">
        <f t="shared" si="0"/>
        <v>4.0315789473684127</v>
      </c>
      <c r="E35" s="20">
        <f t="shared" si="1"/>
        <v>16.2536288088642</v>
      </c>
      <c r="F35" s="6"/>
      <c r="K35" s="5"/>
      <c r="L35" s="6"/>
      <c r="N35" s="8"/>
    </row>
    <row r="36" spans="2:14" x14ac:dyDescent="0.25">
      <c r="B36" s="19">
        <v>19</v>
      </c>
      <c r="C36" s="20">
        <v>29.1</v>
      </c>
      <c r="D36" s="21">
        <f t="shared" si="0"/>
        <v>-1.168421052631583</v>
      </c>
      <c r="E36" s="20">
        <f t="shared" si="1"/>
        <v>1.3652077562326965</v>
      </c>
      <c r="F36" s="6"/>
      <c r="K36" s="5"/>
      <c r="L36" s="6"/>
      <c r="N36" s="8"/>
    </row>
    <row r="37" spans="2:14" x14ac:dyDescent="0.25">
      <c r="B37" s="19">
        <v>20</v>
      </c>
      <c r="C37" s="20">
        <v>28.2</v>
      </c>
      <c r="D37" s="21">
        <f t="shared" si="0"/>
        <v>-2.0684210526315852</v>
      </c>
      <c r="E37" s="20">
        <f t="shared" si="1"/>
        <v>4.2783656509695547</v>
      </c>
      <c r="F37" s="6"/>
      <c r="K37" s="5"/>
      <c r="L37" s="6"/>
      <c r="N37" s="8"/>
    </row>
    <row r="38" spans="2:14" x14ac:dyDescent="0.25">
      <c r="B38" s="19">
        <v>21</v>
      </c>
      <c r="C38" s="20">
        <v>26.7</v>
      </c>
      <c r="D38" s="21">
        <f t="shared" si="0"/>
        <v>-3.5684210526315852</v>
      </c>
      <c r="E38" s="20">
        <f t="shared" si="1"/>
        <v>12.73362880886431</v>
      </c>
      <c r="F38" s="6"/>
      <c r="K38" s="5"/>
      <c r="L38" s="6"/>
      <c r="N38" s="8"/>
    </row>
    <row r="39" spans="2:14" x14ac:dyDescent="0.25">
      <c r="B39" s="19">
        <v>22</v>
      </c>
      <c r="C39" s="20">
        <v>33.200000000000003</v>
      </c>
      <c r="D39" s="21">
        <f t="shared" si="0"/>
        <v>2.9315789473684184</v>
      </c>
      <c r="E39" s="20">
        <f t="shared" si="1"/>
        <v>8.5941551246537244</v>
      </c>
      <c r="F39" s="6"/>
      <c r="K39" s="5"/>
      <c r="L39" s="6"/>
      <c r="N39" s="8"/>
    </row>
    <row r="40" spans="2:14" x14ac:dyDescent="0.25">
      <c r="B40" s="19">
        <v>23</v>
      </c>
      <c r="C40" s="20">
        <v>35</v>
      </c>
      <c r="D40" s="21">
        <f t="shared" si="0"/>
        <v>4.7315789473684156</v>
      </c>
      <c r="E40" s="20">
        <f t="shared" si="1"/>
        <v>22.387839335180004</v>
      </c>
      <c r="F40" s="6"/>
      <c r="K40" s="5"/>
      <c r="L40" s="6"/>
      <c r="N40" s="8"/>
    </row>
    <row r="41" spans="2:14" x14ac:dyDescent="0.25">
      <c r="B41" s="19">
        <v>24</v>
      </c>
      <c r="C41" s="20">
        <v>36.5</v>
      </c>
      <c r="D41" s="21">
        <f t="shared" si="0"/>
        <v>6.2315789473684156</v>
      </c>
      <c r="E41" s="20">
        <f t="shared" si="1"/>
        <v>38.832576177285247</v>
      </c>
      <c r="F41" s="6"/>
      <c r="K41" s="5"/>
    </row>
    <row r="42" spans="2:14" x14ac:dyDescent="0.25">
      <c r="B42" s="19">
        <v>25</v>
      </c>
      <c r="C42" s="20">
        <v>29</v>
      </c>
      <c r="D42" s="21">
        <f t="shared" si="0"/>
        <v>-1.2684210526315844</v>
      </c>
      <c r="E42" s="20">
        <f t="shared" si="1"/>
        <v>1.6088919667590167</v>
      </c>
      <c r="F42" s="6"/>
      <c r="K42" s="5"/>
    </row>
    <row r="43" spans="2:14" x14ac:dyDescent="0.25">
      <c r="B43" s="19">
        <v>26</v>
      </c>
      <c r="C43" s="20">
        <v>29.5</v>
      </c>
      <c r="D43" s="21">
        <f t="shared" si="0"/>
        <v>-0.76842105263158444</v>
      </c>
      <c r="E43" s="20">
        <f t="shared" si="1"/>
        <v>0.59047091412743224</v>
      </c>
      <c r="F43" s="6"/>
      <c r="K43" s="5"/>
    </row>
    <row r="44" spans="2:14" x14ac:dyDescent="0.25">
      <c r="B44" s="19">
        <v>27</v>
      </c>
      <c r="C44" s="20">
        <v>33</v>
      </c>
      <c r="D44" s="21">
        <f t="shared" si="0"/>
        <v>2.7315789473684156</v>
      </c>
      <c r="E44" s="20">
        <f t="shared" si="1"/>
        <v>7.4615235457063411</v>
      </c>
      <c r="F44" s="6"/>
      <c r="K44" s="5"/>
    </row>
    <row r="45" spans="2:14" x14ac:dyDescent="0.25">
      <c r="B45" s="19">
        <v>28</v>
      </c>
      <c r="C45" s="20">
        <v>29.1</v>
      </c>
      <c r="D45" s="21">
        <f t="shared" si="0"/>
        <v>-1.168421052631583</v>
      </c>
      <c r="E45" s="20">
        <f t="shared" si="1"/>
        <v>1.3652077562326965</v>
      </c>
      <c r="F45" s="6"/>
      <c r="K45" s="5"/>
    </row>
    <row r="46" spans="2:14" x14ac:dyDescent="0.25">
      <c r="B46" s="19">
        <v>29</v>
      </c>
      <c r="C46" s="20">
        <v>28.5</v>
      </c>
      <c r="D46" s="21">
        <f t="shared" si="0"/>
        <v>-1.7684210526315844</v>
      </c>
      <c r="E46" s="20">
        <f t="shared" si="1"/>
        <v>3.1273130193906011</v>
      </c>
      <c r="F46" s="6"/>
      <c r="K46" s="5"/>
    </row>
    <row r="47" spans="2:14" x14ac:dyDescent="0.25">
      <c r="B47" s="19">
        <v>30</v>
      </c>
      <c r="C47" s="20">
        <v>30.6</v>
      </c>
      <c r="D47" s="21">
        <f t="shared" si="0"/>
        <v>0.33157894736841698</v>
      </c>
      <c r="E47" s="20">
        <f t="shared" si="1"/>
        <v>0.10994459833794744</v>
      </c>
      <c r="F47" s="6"/>
      <c r="K47" s="5"/>
    </row>
    <row r="48" spans="2:14" x14ac:dyDescent="0.25">
      <c r="B48" s="19">
        <v>31</v>
      </c>
      <c r="C48" s="20">
        <v>26.9</v>
      </c>
      <c r="D48" s="21">
        <f t="shared" si="0"/>
        <v>-3.3684210526315859</v>
      </c>
      <c r="E48" s="20">
        <f t="shared" si="1"/>
        <v>11.346260387811681</v>
      </c>
      <c r="F48" s="6"/>
      <c r="K48" s="5"/>
    </row>
    <row r="49" spans="2:11" x14ac:dyDescent="0.25">
      <c r="B49" s="19">
        <v>32</v>
      </c>
      <c r="C49" s="20">
        <v>26.4</v>
      </c>
      <c r="D49" s="21">
        <f t="shared" si="0"/>
        <v>-3.8684210526315859</v>
      </c>
      <c r="E49" s="20">
        <f t="shared" si="1"/>
        <v>14.964681440443266</v>
      </c>
      <c r="F49" s="6"/>
      <c r="K49" s="5"/>
    </row>
    <row r="50" spans="2:11" x14ac:dyDescent="0.25">
      <c r="B50" s="19">
        <v>33</v>
      </c>
      <c r="C50" s="20">
        <v>31</v>
      </c>
      <c r="D50" s="21">
        <f t="shared" si="0"/>
        <v>0.73157894736841556</v>
      </c>
      <c r="E50" s="20">
        <f t="shared" si="1"/>
        <v>0.53520775623267891</v>
      </c>
      <c r="F50" s="6"/>
      <c r="K50" s="5"/>
    </row>
    <row r="51" spans="2:11" x14ac:dyDescent="0.25">
      <c r="B51" s="19">
        <v>34</v>
      </c>
      <c r="C51" s="20">
        <v>29.7</v>
      </c>
      <c r="D51" s="21">
        <f t="shared" si="0"/>
        <v>-0.56842105263158516</v>
      </c>
      <c r="E51" s="20">
        <f t="shared" si="1"/>
        <v>0.32310249307479932</v>
      </c>
      <c r="F51" s="6"/>
      <c r="K51" s="5"/>
    </row>
    <row r="52" spans="2:11" x14ac:dyDescent="0.25">
      <c r="B52" s="19">
        <v>35</v>
      </c>
      <c r="C52" s="20">
        <v>28.6</v>
      </c>
      <c r="D52" s="21">
        <f t="shared" si="0"/>
        <v>-1.668421052631583</v>
      </c>
      <c r="E52" s="20">
        <f t="shared" si="1"/>
        <v>2.7836288088642793</v>
      </c>
      <c r="F52" s="6"/>
      <c r="K52" s="5"/>
    </row>
    <row r="53" spans="2:11" x14ac:dyDescent="0.25">
      <c r="B53" s="19">
        <v>36</v>
      </c>
      <c r="C53" s="20">
        <v>29.4</v>
      </c>
      <c r="D53" s="21">
        <f t="shared" si="0"/>
        <v>-0.86842105263158587</v>
      </c>
      <c r="E53" s="20">
        <f t="shared" si="1"/>
        <v>0.75415512465375167</v>
      </c>
      <c r="F53" s="6"/>
      <c r="K53" s="5"/>
    </row>
    <row r="54" spans="2:11" x14ac:dyDescent="0.25">
      <c r="B54" s="19">
        <v>37</v>
      </c>
      <c r="C54" s="20">
        <v>30.4</v>
      </c>
      <c r="D54" s="21">
        <f t="shared" si="0"/>
        <v>0.13157894736841413</v>
      </c>
      <c r="E54" s="20">
        <f t="shared" si="1"/>
        <v>1.7313019390579897E-2</v>
      </c>
      <c r="F54" s="6"/>
      <c r="K54" s="5"/>
    </row>
    <row r="55" spans="2:11" x14ac:dyDescent="0.25">
      <c r="B55" s="19">
        <v>38</v>
      </c>
      <c r="C55" s="20">
        <v>33.200000000000003</v>
      </c>
      <c r="D55" s="21">
        <f t="shared" si="0"/>
        <v>2.9315789473684184</v>
      </c>
      <c r="E55" s="20">
        <f t="shared" si="1"/>
        <v>8.5941551246537244</v>
      </c>
      <c r="F55" s="6"/>
      <c r="K55" s="5"/>
    </row>
    <row r="56" spans="2:11" x14ac:dyDescent="0.25">
      <c r="B56" s="1"/>
      <c r="C56" s="20">
        <f>SUM(C18:C55)</f>
        <v>1150.2000000000003</v>
      </c>
      <c r="E56" s="22">
        <f>SUM(E18:E55)</f>
        <v>523.54210526315808</v>
      </c>
      <c r="F56" s="6"/>
      <c r="K56" s="5"/>
    </row>
    <row r="57" spans="2:11" x14ac:dyDescent="0.25">
      <c r="B57" s="1"/>
      <c r="C57" s="3"/>
    </row>
    <row r="58" spans="2:11" x14ac:dyDescent="0.25">
      <c r="B58" s="23" t="s">
        <v>5</v>
      </c>
      <c r="C58" s="3"/>
      <c r="D58">
        <f>COUNT(C18:C55)</f>
        <v>38</v>
      </c>
    </row>
    <row r="59" spans="2:11" x14ac:dyDescent="0.25">
      <c r="B59" s="4"/>
      <c r="C59" s="3"/>
    </row>
    <row r="60" spans="2:11" x14ac:dyDescent="0.25">
      <c r="B60" s="1"/>
    </row>
    <row r="61" spans="2:11" x14ac:dyDescent="0.25">
      <c r="B61" s="4"/>
      <c r="C61" s="3"/>
    </row>
    <row r="62" spans="2:11" x14ac:dyDescent="0.25">
      <c r="B62" s="1"/>
      <c r="C62" s="3"/>
    </row>
    <row r="63" spans="2:11" x14ac:dyDescent="0.25">
      <c r="B63" s="1"/>
      <c r="C63" s="3"/>
    </row>
    <row r="64" spans="2:11" x14ac:dyDescent="0.25">
      <c r="B64" s="1"/>
      <c r="C64" s="16" t="s">
        <v>29</v>
      </c>
      <c r="D64" s="3">
        <f>+C56/D58</f>
        <v>30.268421052631584</v>
      </c>
      <c r="E64" t="s">
        <v>4</v>
      </c>
    </row>
    <row r="65" spans="1:4" x14ac:dyDescent="0.25">
      <c r="B65" s="1"/>
      <c r="C65" s="1"/>
      <c r="D65" s="5"/>
    </row>
    <row r="66" spans="1:4" x14ac:dyDescent="0.25">
      <c r="B66" s="23" t="s">
        <v>27</v>
      </c>
      <c r="C66" s="3"/>
    </row>
    <row r="67" spans="1:4" x14ac:dyDescent="0.25">
      <c r="B67" s="1"/>
      <c r="C67" s="3"/>
    </row>
    <row r="68" spans="1:4" x14ac:dyDescent="0.25">
      <c r="B68" s="1"/>
      <c r="C68" s="3"/>
    </row>
    <row r="69" spans="1:4" x14ac:dyDescent="0.25">
      <c r="B69" s="1"/>
      <c r="C69" s="3"/>
    </row>
    <row r="70" spans="1:4" x14ac:dyDescent="0.25">
      <c r="B70" s="1"/>
    </row>
    <row r="71" spans="1:4" x14ac:dyDescent="0.25">
      <c r="A71" s="14"/>
      <c r="B71" s="14"/>
      <c r="C71" s="7" t="s">
        <v>26</v>
      </c>
      <c r="D71" s="3">
        <f>SQRT(E56/(D58-1))</f>
        <v>3.7616202132504024</v>
      </c>
    </row>
    <row r="72" spans="1:4" x14ac:dyDescent="0.25">
      <c r="A72" s="14"/>
      <c r="B72" s="14"/>
      <c r="C72" s="7"/>
      <c r="D72" s="3"/>
    </row>
    <row r="73" spans="1:4" x14ac:dyDescent="0.25">
      <c r="A73" s="14"/>
      <c r="B73" s="4" t="s">
        <v>25</v>
      </c>
      <c r="C73" s="7"/>
      <c r="D73" s="3"/>
    </row>
    <row r="74" spans="1:4" x14ac:dyDescent="0.25">
      <c r="A74" s="14"/>
      <c r="B74" s="14"/>
      <c r="C74" s="7"/>
    </row>
    <row r="75" spans="1:4" x14ac:dyDescent="0.25">
      <c r="A75" s="14"/>
      <c r="B75" s="14"/>
      <c r="C75" s="7"/>
      <c r="D75" s="3"/>
    </row>
    <row r="76" spans="1:4" x14ac:dyDescent="0.25">
      <c r="B76" s="1"/>
      <c r="C76" s="3"/>
    </row>
    <row r="77" spans="1:4" x14ac:dyDescent="0.25">
      <c r="A77" s="14"/>
      <c r="B77" s="14"/>
      <c r="C77" s="3"/>
    </row>
    <row r="78" spans="1:4" x14ac:dyDescent="0.25">
      <c r="A78" s="14"/>
      <c r="B78" s="14"/>
      <c r="C78" s="24" t="s">
        <v>28</v>
      </c>
      <c r="D78" s="25">
        <f>+D71/D64</f>
        <v>0.12427540262868654</v>
      </c>
    </row>
    <row r="79" spans="1:4" x14ac:dyDescent="0.25">
      <c r="A79" s="14"/>
      <c r="B79" s="14"/>
      <c r="C79" s="3"/>
    </row>
    <row r="80" spans="1:4" x14ac:dyDescent="0.25">
      <c r="B80" s="23" t="s">
        <v>24</v>
      </c>
      <c r="C80" s="3"/>
    </row>
    <row r="81" spans="1:6" x14ac:dyDescent="0.25">
      <c r="A81" s="14"/>
      <c r="B81" s="4"/>
      <c r="C81" s="3"/>
    </row>
    <row r="82" spans="1:6" x14ac:dyDescent="0.25">
      <c r="A82" s="14"/>
      <c r="B82" s="4"/>
      <c r="C82" s="3"/>
    </row>
    <row r="83" spans="1:6" x14ac:dyDescent="0.25">
      <c r="A83" s="14"/>
      <c r="B83" s="4"/>
      <c r="C83" s="3"/>
    </row>
    <row r="85" spans="1:6" x14ac:dyDescent="0.25">
      <c r="F85" t="s">
        <v>40</v>
      </c>
    </row>
    <row r="86" spans="1:6" x14ac:dyDescent="0.25">
      <c r="A86" s="14"/>
    </row>
    <row r="87" spans="1:6" x14ac:dyDescent="0.25">
      <c r="C87" s="16" t="s">
        <v>23</v>
      </c>
      <c r="D87" s="3">
        <f>+D64-1.28*D71</f>
        <v>25.45354717967107</v>
      </c>
      <c r="E87" t="s">
        <v>4</v>
      </c>
    </row>
    <row r="90" spans="1:6" x14ac:dyDescent="0.25">
      <c r="A90" s="33" t="s">
        <v>36</v>
      </c>
      <c r="B90" s="33"/>
      <c r="C90" s="33"/>
    </row>
    <row r="91" spans="1:6" x14ac:dyDescent="0.25">
      <c r="A91"/>
      <c r="B91"/>
    </row>
    <row r="92" spans="1:6" x14ac:dyDescent="0.25">
      <c r="A92" s="33" t="s">
        <v>38</v>
      </c>
      <c r="B92" s="33"/>
      <c r="C92" s="33"/>
    </row>
    <row r="93" spans="1:6" x14ac:dyDescent="0.25">
      <c r="A93" s="33" t="s">
        <v>37</v>
      </c>
      <c r="B93" s="33"/>
      <c r="C93" s="33"/>
    </row>
    <row r="94" spans="1:6" x14ac:dyDescent="0.25">
      <c r="A94" s="33" t="s">
        <v>39</v>
      </c>
      <c r="B94"/>
    </row>
  </sheetData>
  <customSheetViews>
    <customSheetView guid="{7542A1DD-2DC0-4862-BB11-E6F287D87E0A}" showPageBreaks="1" showGridLines="0" topLeftCell="A13">
      <selection activeCell="I17" sqref="I17"/>
      <rowBreaks count="1" manualBreakCount="1">
        <brk id="59" max="16383" man="1"/>
      </rowBreaks>
      <pageMargins left="0.70866141732283472" right="0.70866141732283472" top="0.74803149606299213" bottom="0.74803149606299213" header="0.31496062992125984" footer="0.31496062992125984"/>
      <pageSetup scale="75" fitToHeight="2" orientation="portrait" horizontalDpi="300" verticalDpi="300" r:id="rId1"/>
    </customSheetView>
  </customSheetViews>
  <mergeCells count="1">
    <mergeCell ref="F17:H17"/>
  </mergeCells>
  <pageMargins left="0.70866141732283472" right="0.70866141732283472" top="0.74803149606299213" bottom="0.74803149606299213" header="0.31496062992125984" footer="0.31496062992125984"/>
  <pageSetup scale="75" fitToHeight="2" orientation="portrait" horizontalDpi="300" verticalDpi="300" r:id="rId2"/>
  <rowBreaks count="1" manualBreakCount="1">
    <brk id="59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57"/>
  <sheetViews>
    <sheetView showGridLines="0" topLeftCell="A4" workbookViewId="0">
      <selection activeCell="G23" sqref="G23"/>
    </sheetView>
  </sheetViews>
  <sheetFormatPr baseColWidth="10" defaultRowHeight="15" x14ac:dyDescent="0.25"/>
  <cols>
    <col min="1" max="1" width="11.42578125" style="15"/>
    <col min="2" max="2" width="11.85546875" style="3" customWidth="1"/>
    <col min="3" max="3" width="13.140625" customWidth="1"/>
    <col min="6" max="6" width="22.5703125" customWidth="1"/>
    <col min="7" max="7" width="17.28515625" customWidth="1"/>
    <col min="8" max="8" width="11.42578125" style="3"/>
    <col min="10" max="10" width="11.5703125" bestFit="1" customWidth="1"/>
  </cols>
  <sheetData>
    <row r="1" spans="1:12" s="27" customFormat="1" ht="18.75" x14ac:dyDescent="0.3">
      <c r="A1" s="26" t="s">
        <v>30</v>
      </c>
    </row>
    <row r="2" spans="1:12" s="27" customFormat="1" x14ac:dyDescent="0.25">
      <c r="A2" s="27" t="s">
        <v>31</v>
      </c>
    </row>
    <row r="3" spans="1:12" s="27" customFormat="1" x14ac:dyDescent="0.25">
      <c r="A3" s="27" t="s">
        <v>32</v>
      </c>
    </row>
    <row r="4" spans="1:12" s="27" customFormat="1" x14ac:dyDescent="0.25"/>
    <row r="5" spans="1:12" s="27" customFormat="1" x14ac:dyDescent="0.25">
      <c r="A5" s="28" t="s">
        <v>33</v>
      </c>
    </row>
    <row r="10" spans="1:12" ht="60.75" thickBot="1" x14ac:dyDescent="0.3">
      <c r="B10" s="17" t="s">
        <v>0</v>
      </c>
      <c r="C10" s="18" t="s">
        <v>1</v>
      </c>
      <c r="D10" s="18" t="s">
        <v>34</v>
      </c>
      <c r="E10" s="29"/>
      <c r="F10" s="29"/>
    </row>
    <row r="11" spans="1:12" x14ac:dyDescent="0.25">
      <c r="B11" s="19">
        <v>1</v>
      </c>
      <c r="C11" s="20">
        <v>29.8</v>
      </c>
      <c r="D11" s="17">
        <v>16</v>
      </c>
      <c r="E11" s="2"/>
      <c r="F11" s="13" t="s">
        <v>9</v>
      </c>
      <c r="G11" s="13"/>
    </row>
    <row r="12" spans="1:12" x14ac:dyDescent="0.25">
      <c r="B12" s="19">
        <v>2</v>
      </c>
      <c r="C12" s="20">
        <v>26.5</v>
      </c>
      <c r="D12" s="22">
        <f>+D11+2</f>
        <v>18</v>
      </c>
      <c r="F12" s="9"/>
      <c r="G12" s="9"/>
      <c r="I12" s="5"/>
      <c r="J12" s="6"/>
      <c r="L12" s="8"/>
    </row>
    <row r="13" spans="1:12" x14ac:dyDescent="0.25">
      <c r="B13" s="19">
        <v>3</v>
      </c>
      <c r="C13" s="20">
        <v>25.6</v>
      </c>
      <c r="D13" s="22">
        <f t="shared" ref="D13:D23" si="0">+D12+2</f>
        <v>20</v>
      </c>
      <c r="F13" s="9" t="s">
        <v>10</v>
      </c>
      <c r="G13" s="9">
        <v>30.268421052631584</v>
      </c>
      <c r="I13" s="5"/>
      <c r="J13" s="6"/>
      <c r="L13" s="8"/>
    </row>
    <row r="14" spans="1:12" x14ac:dyDescent="0.25">
      <c r="B14" s="19">
        <v>4</v>
      </c>
      <c r="C14" s="20">
        <v>21</v>
      </c>
      <c r="D14" s="22">
        <f t="shared" si="0"/>
        <v>22</v>
      </c>
      <c r="F14" s="9" t="s">
        <v>11</v>
      </c>
      <c r="G14" s="9">
        <v>0.61021537674767334</v>
      </c>
      <c r="I14" s="5"/>
      <c r="J14" s="6"/>
      <c r="L14" s="8"/>
    </row>
    <row r="15" spans="1:12" x14ac:dyDescent="0.25">
      <c r="B15" s="19">
        <v>5</v>
      </c>
      <c r="C15" s="20">
        <v>31.9</v>
      </c>
      <c r="D15" s="22">
        <f t="shared" si="0"/>
        <v>24</v>
      </c>
      <c r="F15" s="9" t="s">
        <v>12</v>
      </c>
      <c r="G15" s="9">
        <v>30</v>
      </c>
      <c r="I15" s="5"/>
      <c r="J15" s="6"/>
      <c r="L15" s="8"/>
    </row>
    <row r="16" spans="1:12" x14ac:dyDescent="0.25">
      <c r="B16" s="19">
        <v>6</v>
      </c>
      <c r="C16" s="20">
        <v>32.1</v>
      </c>
      <c r="D16" s="22">
        <f t="shared" si="0"/>
        <v>26</v>
      </c>
      <c r="F16" s="9" t="s">
        <v>13</v>
      </c>
      <c r="G16" s="9">
        <v>26.4</v>
      </c>
      <c r="I16" s="5"/>
      <c r="J16" s="6"/>
      <c r="L16" s="8"/>
    </row>
    <row r="17" spans="2:12" x14ac:dyDescent="0.25">
      <c r="B17" s="19">
        <v>7</v>
      </c>
      <c r="C17" s="20">
        <v>34</v>
      </c>
      <c r="D17" s="22">
        <f t="shared" si="0"/>
        <v>28</v>
      </c>
      <c r="F17" s="9" t="s">
        <v>14</v>
      </c>
      <c r="G17" s="9">
        <v>3.7616202132503469</v>
      </c>
      <c r="I17" s="5"/>
      <c r="J17" s="6"/>
      <c r="L17" s="8"/>
    </row>
    <row r="18" spans="2:12" x14ac:dyDescent="0.25">
      <c r="B18" s="19">
        <v>8</v>
      </c>
      <c r="C18" s="20">
        <v>35.700000000000003</v>
      </c>
      <c r="D18" s="22">
        <f t="shared" si="0"/>
        <v>30</v>
      </c>
      <c r="F18" s="9" t="s">
        <v>15</v>
      </c>
      <c r="G18" s="9">
        <v>14.149786628733587</v>
      </c>
      <c r="I18" s="5"/>
      <c r="J18" s="6"/>
      <c r="L18" s="8"/>
    </row>
    <row r="19" spans="2:12" x14ac:dyDescent="0.25">
      <c r="B19" s="19">
        <v>9</v>
      </c>
      <c r="C19" s="20">
        <v>36.9</v>
      </c>
      <c r="D19" s="22">
        <f t="shared" si="0"/>
        <v>32</v>
      </c>
      <c r="F19" s="9" t="s">
        <v>16</v>
      </c>
      <c r="G19" s="9">
        <v>0.28974006949807407</v>
      </c>
      <c r="I19" s="5"/>
      <c r="J19" s="6"/>
      <c r="L19" s="8"/>
    </row>
    <row r="20" spans="2:12" x14ac:dyDescent="0.25">
      <c r="B20" s="19">
        <v>10</v>
      </c>
      <c r="C20" s="20">
        <v>30.5</v>
      </c>
      <c r="D20" s="22">
        <f>+D19+2</f>
        <v>34</v>
      </c>
      <c r="F20" s="9" t="s">
        <v>17</v>
      </c>
      <c r="G20" s="9">
        <v>0.1285811783857489</v>
      </c>
      <c r="I20" s="5"/>
      <c r="J20" s="6"/>
      <c r="L20" s="8"/>
    </row>
    <row r="21" spans="2:12" x14ac:dyDescent="0.25">
      <c r="B21" s="19">
        <v>11</v>
      </c>
      <c r="C21" s="20">
        <v>30.2</v>
      </c>
      <c r="D21" s="22">
        <f t="shared" si="0"/>
        <v>36</v>
      </c>
      <c r="F21" s="9" t="s">
        <v>18</v>
      </c>
      <c r="G21" s="9">
        <v>18.200000000000003</v>
      </c>
      <c r="I21" s="5"/>
      <c r="J21" s="6"/>
      <c r="L21" s="8"/>
    </row>
    <row r="22" spans="2:12" x14ac:dyDescent="0.25">
      <c r="B22" s="19">
        <v>12</v>
      </c>
      <c r="C22" s="20">
        <v>26.4</v>
      </c>
      <c r="D22" s="22">
        <f t="shared" si="0"/>
        <v>38</v>
      </c>
      <c r="F22" s="9" t="s">
        <v>19</v>
      </c>
      <c r="G22" s="9">
        <v>21</v>
      </c>
      <c r="I22" s="5"/>
      <c r="J22" s="6"/>
      <c r="L22" s="8"/>
    </row>
    <row r="23" spans="2:12" x14ac:dyDescent="0.25">
      <c r="B23" s="19">
        <v>13</v>
      </c>
      <c r="C23" s="20">
        <v>26.1</v>
      </c>
      <c r="D23" s="22">
        <f t="shared" si="0"/>
        <v>40</v>
      </c>
      <c r="F23" s="9" t="s">
        <v>20</v>
      </c>
      <c r="G23" s="9">
        <v>39.200000000000003</v>
      </c>
      <c r="I23" s="5"/>
      <c r="J23" s="6"/>
      <c r="L23" s="8"/>
    </row>
    <row r="24" spans="2:12" x14ac:dyDescent="0.25">
      <c r="B24" s="19">
        <v>14</v>
      </c>
      <c r="C24" s="20">
        <v>24.2</v>
      </c>
      <c r="D24" s="22">
        <f>+D23+2</f>
        <v>42</v>
      </c>
      <c r="F24" s="9" t="s">
        <v>21</v>
      </c>
      <c r="G24" s="9">
        <v>1150.2000000000003</v>
      </c>
      <c r="I24" s="5"/>
      <c r="J24" s="6"/>
      <c r="L24" s="8"/>
    </row>
    <row r="25" spans="2:12" ht="15.75" thickBot="1" x14ac:dyDescent="0.3">
      <c r="B25" s="19">
        <v>15</v>
      </c>
      <c r="C25" s="20">
        <v>30.6</v>
      </c>
      <c r="D25" s="6"/>
      <c r="F25" s="10" t="s">
        <v>22</v>
      </c>
      <c r="G25" s="10">
        <v>38</v>
      </c>
      <c r="I25" s="5"/>
      <c r="J25" s="6"/>
      <c r="L25" s="8"/>
    </row>
    <row r="26" spans="2:12" x14ac:dyDescent="0.25">
      <c r="B26" s="19">
        <v>16</v>
      </c>
      <c r="C26" s="20">
        <v>31.2</v>
      </c>
      <c r="D26" s="6"/>
      <c r="I26" s="5"/>
      <c r="J26" s="6"/>
      <c r="L26" s="8"/>
    </row>
    <row r="27" spans="2:12" x14ac:dyDescent="0.25">
      <c r="B27" s="19">
        <v>17</v>
      </c>
      <c r="C27" s="20">
        <v>39.200000000000003</v>
      </c>
      <c r="D27" s="6"/>
      <c r="I27" s="5"/>
      <c r="J27" s="6"/>
      <c r="L27" s="8"/>
    </row>
    <row r="28" spans="2:12" x14ac:dyDescent="0.25">
      <c r="B28" s="19">
        <v>18</v>
      </c>
      <c r="C28" s="20">
        <v>34.299999999999997</v>
      </c>
      <c r="D28" s="6"/>
      <c r="I28" s="5"/>
      <c r="J28" s="6"/>
      <c r="L28" s="8"/>
    </row>
    <row r="29" spans="2:12" x14ac:dyDescent="0.25">
      <c r="B29" s="19">
        <v>19</v>
      </c>
      <c r="C29" s="20">
        <v>29.1</v>
      </c>
      <c r="D29" s="6"/>
      <c r="I29" s="5"/>
      <c r="J29" s="6"/>
      <c r="L29" s="8"/>
    </row>
    <row r="30" spans="2:12" x14ac:dyDescent="0.25">
      <c r="B30" s="19">
        <v>20</v>
      </c>
      <c r="C30" s="20">
        <v>28.2</v>
      </c>
      <c r="D30" s="6"/>
      <c r="I30" s="5"/>
      <c r="J30" s="6"/>
      <c r="L30" s="8"/>
    </row>
    <row r="31" spans="2:12" x14ac:dyDescent="0.25">
      <c r="B31" s="19">
        <v>21</v>
      </c>
      <c r="C31" s="20">
        <v>26.7</v>
      </c>
      <c r="D31" s="6"/>
      <c r="I31" s="5"/>
      <c r="J31" s="6"/>
      <c r="L31" s="8"/>
    </row>
    <row r="32" spans="2:12" x14ac:dyDescent="0.25">
      <c r="B32" s="19">
        <v>22</v>
      </c>
      <c r="C32" s="20">
        <v>33.200000000000003</v>
      </c>
      <c r="D32" s="6"/>
      <c r="I32" s="5"/>
      <c r="J32" s="6"/>
      <c r="L32" s="8"/>
    </row>
    <row r="33" spans="2:12" x14ac:dyDescent="0.25">
      <c r="B33" s="19">
        <v>23</v>
      </c>
      <c r="C33" s="20">
        <v>35</v>
      </c>
      <c r="D33" s="6"/>
      <c r="I33" s="5"/>
      <c r="J33" s="6"/>
      <c r="L33" s="8"/>
    </row>
    <row r="34" spans="2:12" x14ac:dyDescent="0.25">
      <c r="B34" s="19">
        <v>24</v>
      </c>
      <c r="C34" s="20">
        <v>36.5</v>
      </c>
      <c r="D34" s="6"/>
      <c r="I34" s="5"/>
    </row>
    <row r="35" spans="2:12" x14ac:dyDescent="0.25">
      <c r="B35" s="19">
        <v>25</v>
      </c>
      <c r="C35" s="20">
        <v>29</v>
      </c>
      <c r="D35" s="6"/>
      <c r="I35" s="5"/>
    </row>
    <row r="36" spans="2:12" x14ac:dyDescent="0.25">
      <c r="B36" s="19">
        <v>26</v>
      </c>
      <c r="C36" s="20">
        <v>29.5</v>
      </c>
      <c r="D36" s="6"/>
      <c r="I36" s="5"/>
    </row>
    <row r="37" spans="2:12" x14ac:dyDescent="0.25">
      <c r="B37" s="19">
        <v>27</v>
      </c>
      <c r="C37" s="20">
        <v>33</v>
      </c>
      <c r="D37" s="6"/>
      <c r="I37" s="5"/>
    </row>
    <row r="38" spans="2:12" x14ac:dyDescent="0.25">
      <c r="B38" s="19">
        <v>28</v>
      </c>
      <c r="C38" s="20">
        <v>29.1</v>
      </c>
      <c r="D38" s="6"/>
      <c r="I38" s="5"/>
    </row>
    <row r="39" spans="2:12" x14ac:dyDescent="0.25">
      <c r="B39" s="19">
        <v>29</v>
      </c>
      <c r="C39" s="20">
        <v>28.5</v>
      </c>
      <c r="D39" s="6"/>
      <c r="I39" s="5"/>
    </row>
    <row r="40" spans="2:12" x14ac:dyDescent="0.25">
      <c r="B40" s="19">
        <v>30</v>
      </c>
      <c r="C40" s="20">
        <v>30.6</v>
      </c>
      <c r="D40" s="6"/>
      <c r="I40" s="5"/>
    </row>
    <row r="41" spans="2:12" x14ac:dyDescent="0.25">
      <c r="B41" s="19">
        <v>31</v>
      </c>
      <c r="C41" s="20">
        <v>26.9</v>
      </c>
      <c r="D41" s="6"/>
      <c r="I41" s="5"/>
    </row>
    <row r="42" spans="2:12" x14ac:dyDescent="0.25">
      <c r="B42" s="19">
        <v>32</v>
      </c>
      <c r="C42" s="20">
        <v>26.4</v>
      </c>
      <c r="D42" s="6"/>
      <c r="I42" s="5"/>
    </row>
    <row r="43" spans="2:12" x14ac:dyDescent="0.25">
      <c r="B43" s="19">
        <v>33</v>
      </c>
      <c r="C43" s="20">
        <v>31</v>
      </c>
      <c r="D43" s="6"/>
      <c r="I43" s="5"/>
    </row>
    <row r="44" spans="2:12" x14ac:dyDescent="0.25">
      <c r="B44" s="19">
        <v>34</v>
      </c>
      <c r="C44" s="20">
        <v>29.7</v>
      </c>
      <c r="D44" s="6"/>
      <c r="I44" s="5"/>
    </row>
    <row r="45" spans="2:12" x14ac:dyDescent="0.25">
      <c r="B45" s="19">
        <v>35</v>
      </c>
      <c r="C45" s="20">
        <v>28.6</v>
      </c>
      <c r="D45" s="6"/>
      <c r="I45" s="5"/>
    </row>
    <row r="46" spans="2:12" x14ac:dyDescent="0.25">
      <c r="B46" s="19">
        <v>36</v>
      </c>
      <c r="C46" s="20">
        <v>29.4</v>
      </c>
      <c r="D46" s="6"/>
      <c r="I46" s="5"/>
    </row>
    <row r="47" spans="2:12" x14ac:dyDescent="0.25">
      <c r="B47" s="19">
        <v>37</v>
      </c>
      <c r="C47" s="20">
        <v>30.4</v>
      </c>
      <c r="D47" s="6"/>
      <c r="I47" s="5"/>
    </row>
    <row r="48" spans="2:12" x14ac:dyDescent="0.25">
      <c r="B48" s="19">
        <v>38</v>
      </c>
      <c r="C48" s="20">
        <v>33.200000000000003</v>
      </c>
      <c r="D48" s="6"/>
      <c r="I48" s="5"/>
    </row>
    <row r="49" spans="1:9" x14ac:dyDescent="0.25">
      <c r="B49" s="34"/>
      <c r="C49" s="35"/>
      <c r="D49" s="36"/>
      <c r="I49" s="5"/>
    </row>
    <row r="50" spans="1:9" x14ac:dyDescent="0.25">
      <c r="B50" s="15"/>
      <c r="C50" s="3"/>
    </row>
    <row r="51" spans="1:9" x14ac:dyDescent="0.25">
      <c r="B51" s="4"/>
      <c r="C51" s="3"/>
    </row>
    <row r="53" spans="1:9" x14ac:dyDescent="0.25">
      <c r="A53" s="33" t="s">
        <v>36</v>
      </c>
      <c r="B53" s="33"/>
      <c r="C53" s="33"/>
    </row>
    <row r="54" spans="1:9" x14ac:dyDescent="0.25">
      <c r="A54"/>
      <c r="B54"/>
    </row>
    <row r="55" spans="1:9" x14ac:dyDescent="0.25">
      <c r="A55" s="33" t="s">
        <v>38</v>
      </c>
      <c r="B55" s="33"/>
      <c r="C55" s="33"/>
    </row>
    <row r="56" spans="1:9" x14ac:dyDescent="0.25">
      <c r="A56" s="33" t="s">
        <v>37</v>
      </c>
      <c r="B56" s="33"/>
      <c r="C56" s="33"/>
    </row>
    <row r="57" spans="1:9" x14ac:dyDescent="0.25">
      <c r="A57" s="33" t="s">
        <v>39</v>
      </c>
      <c r="B57"/>
    </row>
  </sheetData>
  <sheetProtection password="C71A" sheet="1" objects="1" scenarios="1"/>
  <customSheetViews>
    <customSheetView guid="{7542A1DD-2DC0-4862-BB11-E6F287D87E0A}" showPageBreaks="1" showGridLines="0" topLeftCell="A19">
      <selection activeCell="B56" sqref="B56"/>
      <pageMargins left="0.70866141732283472" right="0.70866141732283472" top="0.74803149606299213" bottom="0.74803149606299213" header="0.31496062992125984" footer="0.31496062992125984"/>
      <pageSetup scale="75" fitToHeight="2" orientation="portrait" horizontalDpi="300" verticalDpi="300" r:id="rId1"/>
    </customSheetView>
  </customSheetViews>
  <pageMargins left="0.70866141732283472" right="0.70866141732283472" top="0.74803149606299213" bottom="0.74803149606299213" header="0.31496062992125984" footer="0.31496062992125984"/>
  <pageSetup scale="75" fitToHeight="2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C42"/>
  <sheetViews>
    <sheetView showGridLines="0" workbookViewId="0">
      <selection activeCell="B12" sqref="B12"/>
    </sheetView>
  </sheetViews>
  <sheetFormatPr baseColWidth="10" defaultRowHeight="15" x14ac:dyDescent="0.25"/>
  <cols>
    <col min="2" max="2" width="13.140625" customWidth="1"/>
    <col min="3" max="3" width="16.42578125" customWidth="1"/>
  </cols>
  <sheetData>
    <row r="1" spans="1:3" s="27" customFormat="1" ht="18.75" x14ac:dyDescent="0.3">
      <c r="A1" s="26" t="s">
        <v>30</v>
      </c>
    </row>
    <row r="2" spans="1:3" s="27" customFormat="1" x14ac:dyDescent="0.25">
      <c r="A2" s="27" t="s">
        <v>31</v>
      </c>
    </row>
    <row r="3" spans="1:3" s="27" customFormat="1" x14ac:dyDescent="0.25">
      <c r="A3" s="27" t="s">
        <v>32</v>
      </c>
    </row>
    <row r="4" spans="1:3" s="27" customFormat="1" x14ac:dyDescent="0.25"/>
    <row r="5" spans="1:3" s="27" customFormat="1" x14ac:dyDescent="0.25">
      <c r="A5" s="28" t="s">
        <v>33</v>
      </c>
    </row>
    <row r="6" spans="1:3" s="27" customFormat="1" x14ac:dyDescent="0.25"/>
    <row r="7" spans="1:3" s="27" customFormat="1" x14ac:dyDescent="0.25">
      <c r="A7" s="32" t="s">
        <v>35</v>
      </c>
    </row>
    <row r="9" spans="1:3" ht="15.75" thickBot="1" x14ac:dyDescent="0.3"/>
    <row r="10" spans="1:3" x14ac:dyDescent="0.25">
      <c r="A10" s="11" t="s">
        <v>6</v>
      </c>
      <c r="B10" s="11" t="s">
        <v>8</v>
      </c>
      <c r="C10" s="37"/>
    </row>
    <row r="11" spans="1:3" x14ac:dyDescent="0.25">
      <c r="A11" s="30">
        <v>16</v>
      </c>
      <c r="B11" s="9">
        <v>0</v>
      </c>
      <c r="C11" s="31"/>
    </row>
    <row r="12" spans="1:3" x14ac:dyDescent="0.25">
      <c r="A12" s="30">
        <v>18</v>
      </c>
      <c r="B12" s="9">
        <v>0</v>
      </c>
      <c r="C12" s="31"/>
    </row>
    <row r="13" spans="1:3" x14ac:dyDescent="0.25">
      <c r="A13" s="30">
        <v>20</v>
      </c>
      <c r="B13" s="9">
        <v>0</v>
      </c>
      <c r="C13" s="31"/>
    </row>
    <row r="14" spans="1:3" x14ac:dyDescent="0.25">
      <c r="A14" s="30">
        <v>22</v>
      </c>
      <c r="B14" s="9">
        <v>1</v>
      </c>
      <c r="C14" s="31"/>
    </row>
    <row r="15" spans="1:3" x14ac:dyDescent="0.25">
      <c r="A15" s="30">
        <v>24</v>
      </c>
      <c r="B15" s="9">
        <v>0</v>
      </c>
      <c r="C15" s="31"/>
    </row>
    <row r="16" spans="1:3" x14ac:dyDescent="0.25">
      <c r="A16" s="30">
        <v>26</v>
      </c>
      <c r="B16" s="9">
        <v>2</v>
      </c>
      <c r="C16" s="31"/>
    </row>
    <row r="17" spans="1:3" x14ac:dyDescent="0.25">
      <c r="A17" s="30">
        <v>28</v>
      </c>
      <c r="B17" s="9">
        <v>6</v>
      </c>
      <c r="C17" s="31"/>
    </row>
    <row r="18" spans="1:3" x14ac:dyDescent="0.25">
      <c r="A18" s="30">
        <v>30</v>
      </c>
      <c r="B18" s="9">
        <v>10</v>
      </c>
      <c r="C18" s="31"/>
    </row>
    <row r="19" spans="1:3" x14ac:dyDescent="0.25">
      <c r="A19" s="30">
        <v>32</v>
      </c>
      <c r="B19" s="9">
        <v>8</v>
      </c>
      <c r="C19" s="31"/>
    </row>
    <row r="20" spans="1:3" x14ac:dyDescent="0.25">
      <c r="A20" s="30">
        <v>34</v>
      </c>
      <c r="B20" s="9">
        <v>5</v>
      </c>
      <c r="C20" s="31"/>
    </row>
    <row r="21" spans="1:3" x14ac:dyDescent="0.25">
      <c r="A21" s="30">
        <v>36</v>
      </c>
      <c r="B21" s="9">
        <v>3</v>
      </c>
      <c r="C21" s="31"/>
    </row>
    <row r="22" spans="1:3" x14ac:dyDescent="0.25">
      <c r="A22" s="30">
        <v>38</v>
      </c>
      <c r="B22" s="9">
        <v>2</v>
      </c>
      <c r="C22" s="31"/>
    </row>
    <row r="23" spans="1:3" x14ac:dyDescent="0.25">
      <c r="A23" s="30">
        <v>40</v>
      </c>
      <c r="B23" s="9">
        <v>1</v>
      </c>
      <c r="C23" s="31"/>
    </row>
    <row r="24" spans="1:3" x14ac:dyDescent="0.25">
      <c r="A24" s="30">
        <v>42</v>
      </c>
      <c r="B24" s="9">
        <v>0</v>
      </c>
      <c r="C24" s="31"/>
    </row>
    <row r="25" spans="1:3" ht="15.75" thickBot="1" x14ac:dyDescent="0.3">
      <c r="A25" s="10" t="s">
        <v>7</v>
      </c>
      <c r="B25" s="10">
        <v>0</v>
      </c>
      <c r="C25" s="31"/>
    </row>
    <row r="26" spans="1:3" x14ac:dyDescent="0.25">
      <c r="C26" s="38"/>
    </row>
    <row r="38" spans="1:3" x14ac:dyDescent="0.25">
      <c r="A38" s="33" t="s">
        <v>36</v>
      </c>
      <c r="B38" s="33"/>
      <c r="C38" s="33"/>
    </row>
    <row r="40" spans="1:3" x14ac:dyDescent="0.25">
      <c r="A40" s="33" t="s">
        <v>38</v>
      </c>
      <c r="B40" s="33"/>
      <c r="C40" s="33"/>
    </row>
    <row r="41" spans="1:3" x14ac:dyDescent="0.25">
      <c r="A41" s="33" t="s">
        <v>37</v>
      </c>
      <c r="B41" s="33"/>
      <c r="C41" s="33"/>
    </row>
    <row r="42" spans="1:3" x14ac:dyDescent="0.25">
      <c r="A42" s="33" t="s">
        <v>39</v>
      </c>
    </row>
  </sheetData>
  <sheetProtection password="C71A" sheet="1" objects="1" scenarios="1"/>
  <sortState ref="A2:A15">
    <sortCondition ref="A2"/>
  </sortState>
  <customSheetViews>
    <customSheetView guid="{7542A1DD-2DC0-4862-BB11-E6F287D87E0A}" showPageBreaks="1" showGridLines="0" fitToPage="1" topLeftCell="A7">
      <selection activeCell="C25" sqref="C25"/>
      <pageMargins left="0.70866141732283472" right="0.70866141732283472" top="0.74803149606299213" bottom="0.74803149606299213" header="0.31496062992125984" footer="0.31496062992125984"/>
      <pageSetup scale="82" orientation="landscape" horizontalDpi="300" verticalDpi="300" r:id="rId1"/>
    </customSheetView>
  </customSheetViews>
  <pageMargins left="0.70866141732283472" right="0.70866141732283472" top="0.74803149606299213" bottom="0.74803149606299213" header="0.31496062992125984" footer="0.31496062992125984"/>
  <pageSetup scale="82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Resolución</vt:lpstr>
      <vt:lpstr>Análisis de datos</vt:lpstr>
      <vt:lpstr>Histograma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2011-10-09T21:27:22Z</cp:lastPrinted>
  <dcterms:created xsi:type="dcterms:W3CDTF">2011-10-03T02:10:15Z</dcterms:created>
  <dcterms:modified xsi:type="dcterms:W3CDTF">2015-09-20T13:11:51Z</dcterms:modified>
</cp:coreProperties>
</file>